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yan\Desktop\"/>
    </mc:Choice>
  </mc:AlternateContent>
  <xr:revisionPtr revIDLastSave="0" documentId="13_ncr:1_{33FA22C3-7D6A-46CE-BFF3-84211FF11CB2}" xr6:coauthVersionLast="45" xr6:coauthVersionMax="45" xr10:uidLastSave="{00000000-0000-0000-0000-000000000000}"/>
  <bookViews>
    <workbookView xWindow="-28920" yWindow="-105" windowWidth="29040" windowHeight="1584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B39" i="1" l="1"/>
  <c r="B38" i="1"/>
  <c r="B37" i="1"/>
  <c r="B35" i="1"/>
  <c r="B34" i="1"/>
  <c r="B32" i="1"/>
  <c r="B30" i="1"/>
  <c r="B29" i="1"/>
  <c r="B31" i="1" s="1"/>
  <c r="B27" i="1"/>
  <c r="B26" i="1"/>
  <c r="B25" i="1"/>
  <c r="B24" i="1"/>
  <c r="B23" i="1"/>
  <c r="B22" i="1"/>
  <c r="B21" i="1"/>
  <c r="B20" i="1"/>
  <c r="B19" i="1"/>
  <c r="B15" i="1"/>
  <c r="B13" i="1"/>
  <c r="B11" i="1"/>
  <c r="B12" i="1" s="1"/>
  <c r="B9" i="1"/>
  <c r="B8" i="1"/>
  <c r="B7" i="1"/>
  <c r="B14" i="1" l="1"/>
  <c r="B16" i="1" s="1"/>
  <c r="B17" i="1" s="1"/>
  <c r="B41" i="1" s="1"/>
  <c r="B42" i="1" s="1"/>
</calcChain>
</file>

<file path=xl/sharedStrings.xml><?xml version="1.0" encoding="utf-8"?>
<sst xmlns="http://schemas.openxmlformats.org/spreadsheetml/2006/main" count="42" uniqueCount="42">
  <si>
    <t>Total</t>
  </si>
  <si>
    <t>Income</t>
  </si>
  <si>
    <t xml:space="preserve">   Bounty Program</t>
  </si>
  <si>
    <t xml:space="preserve">   Contributions</t>
  </si>
  <si>
    <t xml:space="preserve">      Donate 45</t>
  </si>
  <si>
    <t xml:space="preserve">      Events</t>
  </si>
  <si>
    <t xml:space="preserve">         State of the Union Watch</t>
  </si>
  <si>
    <t xml:space="preserve">      Total Events</t>
  </si>
  <si>
    <t xml:space="preserve">      WinRed</t>
  </si>
  <si>
    <t xml:space="preserve">   Total Contributions</t>
  </si>
  <si>
    <t xml:space="preserve">   Donor Gifts</t>
  </si>
  <si>
    <t>Total Income</t>
  </si>
  <si>
    <t>Gross Profit</t>
  </si>
  <si>
    <t>Expenses</t>
  </si>
  <si>
    <t xml:space="preserve">   Bank Charges &amp; Fees</t>
  </si>
  <si>
    <t xml:space="preserve">   Booth Rental</t>
  </si>
  <si>
    <t xml:space="preserve">   Collaterals</t>
  </si>
  <si>
    <t xml:space="preserve">   Contractors</t>
  </si>
  <si>
    <t xml:space="preserve">   Credit Card Processing Fees</t>
  </si>
  <si>
    <t xml:space="preserve">   Filing Fee</t>
  </si>
  <si>
    <t xml:space="preserve">   Fundraising Events</t>
  </si>
  <si>
    <t xml:space="preserve">   Meetings</t>
  </si>
  <si>
    <t xml:space="preserve">   Office Supplies &amp; Software</t>
  </si>
  <si>
    <t xml:space="preserve">   Operating Expenditures</t>
  </si>
  <si>
    <t xml:space="preserve">      Printing</t>
  </si>
  <si>
    <t xml:space="preserve">      Software</t>
  </si>
  <si>
    <t xml:space="preserve">   Total Operating Expenditures</t>
  </si>
  <si>
    <t xml:space="preserve">   Rent &amp; Lease</t>
  </si>
  <si>
    <t xml:space="preserve">   Telephone/Internet</t>
  </si>
  <si>
    <t xml:space="preserve">   Utilities</t>
  </si>
  <si>
    <t xml:space="preserve">   Voter Contact</t>
  </si>
  <si>
    <t xml:space="preserve">      Social Media Ads</t>
  </si>
  <si>
    <t xml:space="preserve">   Total Voter Contact</t>
  </si>
  <si>
    <t xml:space="preserve">   Website</t>
  </si>
  <si>
    <t>Total Expenses</t>
  </si>
  <si>
    <t>Net Operating Income</t>
  </si>
  <si>
    <t>Net Income</t>
  </si>
  <si>
    <t>Wednesday, Jun 17, 2020 03:25:34 PM GMT-7 - Accrual Basis</t>
  </si>
  <si>
    <t>Sacramento GOP</t>
  </si>
  <si>
    <t>Profit and Loss</t>
  </si>
  <si>
    <t>January - May, 2020</t>
  </si>
  <si>
    <t xml:space="preserve">  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</si>
</sst>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O12" sqref="O12"/>
    </sheetView>
  </sheetViews>
  <sheetFormatPr defaultRowHeight="15" x14ac:dyDescent="0.25"/>
  <cols>
    <col min="1" max="1" width="29.28515625" customWidth="1"/>
    <col min="2" max="2" width="13.7109375" customWidth="1"/>
    <col min="5" max="6" width="9.140625" customWidth="1"/>
  </cols>
  <sheetData>
    <row r="1" spans="1:2" ht="18" x14ac:dyDescent="0.25">
      <c r="A1" s="11" t="s">
        <v>38</v>
      </c>
      <c r="B1" s="10"/>
    </row>
    <row r="2" spans="1:2" ht="18" x14ac:dyDescent="0.25">
      <c r="A2" s="11" t="s">
        <v>39</v>
      </c>
      <c r="B2" s="10"/>
    </row>
    <row r="3" spans="1:2" x14ac:dyDescent="0.25">
      <c r="A3" s="12" t="s">
        <v>40</v>
      </c>
      <c r="B3" s="10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5">
        <f>84.6</f>
        <v>84.6</v>
      </c>
    </row>
    <row r="8" spans="1:2" x14ac:dyDescent="0.25">
      <c r="A8" s="3" t="s">
        <v>3</v>
      </c>
      <c r="B8" s="5">
        <f>5645</f>
        <v>5645</v>
      </c>
    </row>
    <row r="9" spans="1:2" x14ac:dyDescent="0.25">
      <c r="A9" s="3" t="s">
        <v>4</v>
      </c>
      <c r="B9" s="5">
        <f>2035</f>
        <v>2035</v>
      </c>
    </row>
    <row r="10" spans="1:2" x14ac:dyDescent="0.25">
      <c r="A10" s="3" t="s">
        <v>5</v>
      </c>
      <c r="B10" s="4"/>
    </row>
    <row r="11" spans="1:2" x14ac:dyDescent="0.25">
      <c r="A11" s="3" t="s">
        <v>6</v>
      </c>
      <c r="B11" s="5">
        <f>1125</f>
        <v>1125</v>
      </c>
    </row>
    <row r="12" spans="1:2" x14ac:dyDescent="0.25">
      <c r="A12" s="3" t="s">
        <v>7</v>
      </c>
      <c r="B12" s="6">
        <f>(B10)+(B11)</f>
        <v>1125</v>
      </c>
    </row>
    <row r="13" spans="1:2" x14ac:dyDescent="0.25">
      <c r="A13" s="3" t="s">
        <v>8</v>
      </c>
      <c r="B13" s="5">
        <f>8.34</f>
        <v>8.34</v>
      </c>
    </row>
    <row r="14" spans="1:2" x14ac:dyDescent="0.25">
      <c r="A14" s="3" t="s">
        <v>9</v>
      </c>
      <c r="B14" s="6">
        <f>(((B8)+(B9))+(B12))+(B13)</f>
        <v>8813.34</v>
      </c>
    </row>
    <row r="15" spans="1:2" x14ac:dyDescent="0.25">
      <c r="A15" s="3" t="s">
        <v>10</v>
      </c>
      <c r="B15" s="5">
        <f>4462</f>
        <v>4462</v>
      </c>
    </row>
    <row r="16" spans="1:2" x14ac:dyDescent="0.25">
      <c r="A16" s="3" t="s">
        <v>11</v>
      </c>
      <c r="B16" s="6">
        <f>((B7)+(B14))+(B15)</f>
        <v>13359.94</v>
      </c>
    </row>
    <row r="17" spans="1:2" x14ac:dyDescent="0.25">
      <c r="A17" s="3" t="s">
        <v>12</v>
      </c>
      <c r="B17" s="6">
        <f>(B16)-(0)</f>
        <v>13359.94</v>
      </c>
    </row>
    <row r="18" spans="1:2" x14ac:dyDescent="0.25">
      <c r="A18" s="3" t="s">
        <v>13</v>
      </c>
      <c r="B18" s="4"/>
    </row>
    <row r="19" spans="1:2" x14ac:dyDescent="0.25">
      <c r="A19" s="3" t="s">
        <v>14</v>
      </c>
      <c r="B19" s="5">
        <f>108.46</f>
        <v>108.46</v>
      </c>
    </row>
    <row r="20" spans="1:2" x14ac:dyDescent="0.25">
      <c r="A20" s="3" t="s">
        <v>15</v>
      </c>
      <c r="B20" s="5">
        <f>550</f>
        <v>550</v>
      </c>
    </row>
    <row r="21" spans="1:2" x14ac:dyDescent="0.25">
      <c r="A21" s="3" t="s">
        <v>16</v>
      </c>
      <c r="B21" s="5">
        <f>5495</f>
        <v>5495</v>
      </c>
    </row>
    <row r="22" spans="1:2" x14ac:dyDescent="0.25">
      <c r="A22" s="3" t="s">
        <v>17</v>
      </c>
      <c r="B22" s="5">
        <f>2000</f>
        <v>2000</v>
      </c>
    </row>
    <row r="23" spans="1:2" x14ac:dyDescent="0.25">
      <c r="A23" s="3" t="s">
        <v>18</v>
      </c>
      <c r="B23" s="5">
        <f>319.34</f>
        <v>319.33999999999997</v>
      </c>
    </row>
    <row r="24" spans="1:2" x14ac:dyDescent="0.25">
      <c r="A24" s="3" t="s">
        <v>19</v>
      </c>
      <c r="B24" s="5">
        <f>50</f>
        <v>50</v>
      </c>
    </row>
    <row r="25" spans="1:2" x14ac:dyDescent="0.25">
      <c r="A25" s="3" t="s">
        <v>20</v>
      </c>
      <c r="B25" s="5">
        <f>659.4</f>
        <v>659.4</v>
      </c>
    </row>
    <row r="26" spans="1:2" x14ac:dyDescent="0.25">
      <c r="A26" s="3" t="s">
        <v>21</v>
      </c>
      <c r="B26" s="5">
        <f>625</f>
        <v>625</v>
      </c>
    </row>
    <row r="27" spans="1:2" x14ac:dyDescent="0.25">
      <c r="A27" s="3" t="s">
        <v>22</v>
      </c>
      <c r="B27" s="5">
        <f>2135.65</f>
        <v>2135.65</v>
      </c>
    </row>
    <row r="28" spans="1:2" x14ac:dyDescent="0.25">
      <c r="A28" s="3" t="s">
        <v>23</v>
      </c>
      <c r="B28" s="4"/>
    </row>
    <row r="29" spans="1:2" x14ac:dyDescent="0.25">
      <c r="A29" s="3" t="s">
        <v>24</v>
      </c>
      <c r="B29" s="5">
        <f>570.94</f>
        <v>570.94000000000005</v>
      </c>
    </row>
    <row r="30" spans="1:2" x14ac:dyDescent="0.25">
      <c r="A30" s="3" t="s">
        <v>25</v>
      </c>
      <c r="B30" s="5">
        <f>200</f>
        <v>200</v>
      </c>
    </row>
    <row r="31" spans="1:2" x14ac:dyDescent="0.25">
      <c r="A31" s="3" t="s">
        <v>26</v>
      </c>
      <c r="B31" s="6">
        <f>((B28)+(B29))+(B30)</f>
        <v>770.94</v>
      </c>
    </row>
    <row r="32" spans="1:2" x14ac:dyDescent="0.25">
      <c r="A32" s="3" t="s">
        <v>27</v>
      </c>
      <c r="B32" s="5">
        <f>5197.56</f>
        <v>5197.5600000000004</v>
      </c>
    </row>
    <row r="33" spans="1:2" s="8" customFormat="1" x14ac:dyDescent="0.25">
      <c r="A33" s="3" t="s">
        <v>41</v>
      </c>
      <c r="B33" s="5">
        <v>1500</v>
      </c>
    </row>
    <row r="34" spans="1:2" x14ac:dyDescent="0.25">
      <c r="A34" s="3" t="s">
        <v>28</v>
      </c>
      <c r="B34" s="5">
        <f>1640.03</f>
        <v>1640.03</v>
      </c>
    </row>
    <row r="35" spans="1:2" x14ac:dyDescent="0.25">
      <c r="A35" s="3" t="s">
        <v>29</v>
      </c>
      <c r="B35" s="5">
        <f>416.43</f>
        <v>416.43</v>
      </c>
    </row>
    <row r="36" spans="1:2" x14ac:dyDescent="0.25">
      <c r="A36" s="3" t="s">
        <v>30</v>
      </c>
      <c r="B36" s="4"/>
    </row>
    <row r="37" spans="1:2" x14ac:dyDescent="0.25">
      <c r="A37" s="3" t="s">
        <v>31</v>
      </c>
      <c r="B37" s="5">
        <f>54.98</f>
        <v>54.98</v>
      </c>
    </row>
    <row r="38" spans="1:2" x14ac:dyDescent="0.25">
      <c r="A38" s="3" t="s">
        <v>32</v>
      </c>
      <c r="B38" s="6">
        <f>(B36)+(B37)</f>
        <v>54.98</v>
      </c>
    </row>
    <row r="39" spans="1:2" x14ac:dyDescent="0.25">
      <c r="A39" s="3" t="s">
        <v>33</v>
      </c>
      <c r="B39" s="5">
        <f>772.47</f>
        <v>772.47</v>
      </c>
    </row>
    <row r="40" spans="1:2" x14ac:dyDescent="0.25">
      <c r="A40" s="3" t="s">
        <v>34</v>
      </c>
      <c r="B40" s="6">
        <f>((((((((((((((B19)+(B20))+(B21))+(B22))+(B23))+(B24))+(B25))+(B26))+(B27))+(B31))+(B32))+(B33)+(B34))+(B35))+(B38))+(B39)</f>
        <v>22295.26</v>
      </c>
    </row>
    <row r="41" spans="1:2" x14ac:dyDescent="0.25">
      <c r="A41" s="3" t="s">
        <v>35</v>
      </c>
      <c r="B41" s="6">
        <f>(B17)-(B40)</f>
        <v>-8935.3199999999979</v>
      </c>
    </row>
    <row r="42" spans="1:2" x14ac:dyDescent="0.25">
      <c r="A42" s="3" t="s">
        <v>36</v>
      </c>
      <c r="B42" s="7">
        <f>(B41)+(0)</f>
        <v>-8935.3199999999979</v>
      </c>
    </row>
    <row r="43" spans="1:2" x14ac:dyDescent="0.25">
      <c r="A43" s="3"/>
      <c r="B43" s="4"/>
    </row>
    <row r="46" spans="1:2" x14ac:dyDescent="0.25">
      <c r="A46" s="9" t="s">
        <v>37</v>
      </c>
      <c r="B46" s="10"/>
    </row>
  </sheetData>
  <mergeCells count="4">
    <mergeCell ref="A46:B46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 Burch</cp:lastModifiedBy>
  <dcterms:created xsi:type="dcterms:W3CDTF">2020-06-17T22:25:34Z</dcterms:created>
  <dcterms:modified xsi:type="dcterms:W3CDTF">2020-06-17T22:59:49Z</dcterms:modified>
</cp:coreProperties>
</file>